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Receipts and Payments" sheetId="1" r:id="rId1"/>
    <sheet name="Bank Rec" sheetId="2" r:id="rId2"/>
    <sheet name="Budget Variance" sheetId="3" r:id="rId3"/>
  </sheets>
  <calcPr calcId="145621"/>
</workbook>
</file>

<file path=xl/calcChain.xml><?xml version="1.0" encoding="utf-8"?>
<calcChain xmlns="http://schemas.openxmlformats.org/spreadsheetml/2006/main">
  <c r="M26" i="1" l="1"/>
  <c r="N26" i="1"/>
  <c r="O26" i="1"/>
  <c r="P26" i="1"/>
  <c r="Q26" i="1"/>
  <c r="R26" i="1"/>
  <c r="S26" i="1"/>
  <c r="T26" i="1"/>
  <c r="U26" i="1"/>
  <c r="V26" i="1"/>
  <c r="W26" i="1"/>
  <c r="L26" i="1"/>
  <c r="Q22" i="3" l="1"/>
  <c r="L22" i="3" l="1"/>
  <c r="M12" i="3" l="1"/>
  <c r="M7" i="3" l="1"/>
  <c r="M15" i="3"/>
  <c r="M14" i="3"/>
  <c r="M8" i="3"/>
  <c r="M11" i="3"/>
  <c r="M22" i="3" l="1"/>
  <c r="E26" i="1"/>
  <c r="E28" i="1" s="1"/>
  <c r="D26" i="1"/>
  <c r="D28" i="1" s="1"/>
  <c r="G20" i="2" l="1"/>
  <c r="D34" i="1"/>
  <c r="D32" i="1" s="1"/>
</calcChain>
</file>

<file path=xl/sharedStrings.xml><?xml version="1.0" encoding="utf-8"?>
<sst xmlns="http://schemas.openxmlformats.org/spreadsheetml/2006/main" count="167" uniqueCount="121">
  <si>
    <t>Boynton Parish Council</t>
  </si>
  <si>
    <t xml:space="preserve">As at </t>
  </si>
  <si>
    <t>.</t>
  </si>
  <si>
    <t>Receipts</t>
  </si>
  <si>
    <t>Payments</t>
  </si>
  <si>
    <t>Date</t>
  </si>
  <si>
    <t>Folio</t>
  </si>
  <si>
    <t>Details</t>
  </si>
  <si>
    <t>Amount</t>
  </si>
  <si>
    <t>Trans</t>
  </si>
  <si>
    <t>Invoice</t>
  </si>
  <si>
    <t>VAT</t>
  </si>
  <si>
    <t>Wages</t>
  </si>
  <si>
    <t>Admin</t>
  </si>
  <si>
    <t>Audit</t>
  </si>
  <si>
    <t>Insurance</t>
  </si>
  <si>
    <t>Rent</t>
  </si>
  <si>
    <t>Salt Bins</t>
  </si>
  <si>
    <t>Section 137</t>
  </si>
  <si>
    <t>Sundries</t>
  </si>
  <si>
    <t>Receipts &amp; Payments 1 April 2021 - 31 March 2022</t>
  </si>
  <si>
    <t>01.04.2021</t>
  </si>
  <si>
    <t>Nat Savings Acc Bal B/Fwd</t>
  </si>
  <si>
    <t xml:space="preserve">HSBC Account Ball B/Fwd </t>
  </si>
  <si>
    <t>18.04.2021</t>
  </si>
  <si>
    <t>Precept</t>
  </si>
  <si>
    <t>Total</t>
  </si>
  <si>
    <t xml:space="preserve">Boynton Parish CouncilBank Reconciliation </t>
  </si>
  <si>
    <t xml:space="preserve">Prepared by    Sandra Morrison Clerk/RFO   </t>
  </si>
  <si>
    <t>£</t>
  </si>
  <si>
    <t>Current Account</t>
  </si>
  <si>
    <t>Nat Savings Account</t>
  </si>
  <si>
    <t xml:space="preserve">Less </t>
  </si>
  <si>
    <t>Uncleared items</t>
  </si>
  <si>
    <t xml:space="preserve"> </t>
  </si>
  <si>
    <t xml:space="preserve">Add </t>
  </si>
  <si>
    <t>Unbanked payments</t>
  </si>
  <si>
    <t xml:space="preserve">Approved at Meeting  </t>
  </si>
  <si>
    <t>Signed</t>
  </si>
  <si>
    <t>Summary</t>
  </si>
  <si>
    <t>Parish Council Funds</t>
  </si>
  <si>
    <t>Centrica Reserves</t>
  </si>
  <si>
    <t>TOTAL</t>
  </si>
  <si>
    <t>2019/20</t>
  </si>
  <si>
    <t>2020/21</t>
  </si>
  <si>
    <t>2021/22</t>
  </si>
  <si>
    <t>Outgoings</t>
  </si>
  <si>
    <t>Clerk &amp; PAYE</t>
  </si>
  <si>
    <t>NALC Payscales 2020 as from 01.04.2020 SCP12 £11.53ph</t>
  </si>
  <si>
    <t>Donation St Andrews Church</t>
  </si>
  <si>
    <t xml:space="preserve"> 50% incr. 21/1/19 minute ref 131/19(d)</t>
  </si>
  <si>
    <t>Web site Host &amp; Updating</t>
  </si>
  <si>
    <t>Subscription</t>
  </si>
  <si>
    <t>Farm Watch</t>
  </si>
  <si>
    <t>Gardening Bank maintenance</t>
  </si>
  <si>
    <t>Salt Bin Refill</t>
  </si>
  <si>
    <t>Internal Audit</t>
  </si>
  <si>
    <t>Admin Postage &amp; Stationery</t>
  </si>
  <si>
    <t>Donation to Village Hall</t>
  </si>
  <si>
    <t>Rent for Premises</t>
  </si>
  <si>
    <t>Defibrillator Running Costs</t>
  </si>
  <si>
    <t>Repairs and Maintenance</t>
  </si>
  <si>
    <t>Training</t>
  </si>
  <si>
    <t>External Audit</t>
  </si>
  <si>
    <t>Surplus/Defecit</t>
  </si>
  <si>
    <t>Income</t>
  </si>
  <si>
    <t>Vat Refund</t>
  </si>
  <si>
    <t>Caythorpe Gas</t>
  </si>
  <si>
    <t>03.09.2021</t>
  </si>
  <si>
    <t>16.08.2021</t>
  </si>
  <si>
    <t>K Mercer</t>
  </si>
  <si>
    <t>D Harris</t>
  </si>
  <si>
    <t>Ben Cawthorne</t>
  </si>
  <si>
    <t>Gr'dswork</t>
  </si>
  <si>
    <t>Balances c/Fwd</t>
  </si>
  <si>
    <t>20.10.2021</t>
  </si>
  <si>
    <t>BP</t>
  </si>
  <si>
    <t>27.09.2021</t>
  </si>
  <si>
    <t>S Morrison</t>
  </si>
  <si>
    <t>HMRC</t>
  </si>
  <si>
    <t>Expenses</t>
  </si>
  <si>
    <t>Actual</t>
  </si>
  <si>
    <t>Boynton Parish Council Budget Variance Report for financial year ending 31 March 2022</t>
  </si>
  <si>
    <t>Farmwatch</t>
  </si>
  <si>
    <t>27.12.2021</t>
  </si>
  <si>
    <t>Bk Charges</t>
  </si>
  <si>
    <t xml:space="preserve">Zurich Insurance renewal </t>
  </si>
  <si>
    <t>2022/3</t>
  </si>
  <si>
    <t>Boynton Village Hall</t>
  </si>
  <si>
    <t>12.01.2022</t>
  </si>
  <si>
    <t>15.01.2022</t>
  </si>
  <si>
    <t>18.02.2022</t>
  </si>
  <si>
    <t>CHG</t>
  </si>
  <si>
    <t>St Andrews Church</t>
  </si>
  <si>
    <t>Monthly charge</t>
  </si>
  <si>
    <t>21.03.2022</t>
  </si>
  <si>
    <t>28/01 -27/02</t>
  </si>
  <si>
    <t>31.03.2022</t>
  </si>
  <si>
    <t>Payroll</t>
  </si>
  <si>
    <t>ERYC</t>
  </si>
  <si>
    <t>Approved at Meeting 16th May 2022</t>
  </si>
  <si>
    <t>16th May 2022</t>
  </si>
  <si>
    <t>Net Balance as cash book 31.03.2022</t>
  </si>
  <si>
    <t>Balance per bank statements as at 31 March 2022</t>
  </si>
  <si>
    <t>01/22</t>
  </si>
  <si>
    <t>02/22</t>
  </si>
  <si>
    <t>03/22</t>
  </si>
  <si>
    <t>04/22</t>
  </si>
  <si>
    <t>05/22</t>
  </si>
  <si>
    <t>06/22</t>
  </si>
  <si>
    <t>07/22</t>
  </si>
  <si>
    <t>08/22</t>
  </si>
  <si>
    <t>09/22</t>
  </si>
  <si>
    <t>10/22</t>
  </si>
  <si>
    <t>11/22</t>
  </si>
  <si>
    <t>12/22</t>
  </si>
  <si>
    <t>13/22</t>
  </si>
  <si>
    <t>14/22</t>
  </si>
  <si>
    <t>15/22</t>
  </si>
  <si>
    <t>16/22</t>
  </si>
  <si>
    <t>17/22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</si>
</sst>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3" fillId="0" borderId="0" xfId="0" applyFont="1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0" fillId="0" borderId="0" xfId="0"/>
    <xf numFmtId="0" fontId="3" fillId="0" borderId="0" xfId="0" applyFont="1"/>
    <xf numFmtId="0" fontId="2" fillId="0" borderId="0" xfId="0" applyFont="1"/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2" fontId="0" fillId="0" borderId="0" xfId="0" applyNumberForma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/>
    <xf numFmtId="0" fontId="2" fillId="0" borderId="0" xfId="0" applyFont="1"/>
    <xf numFmtId="2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" fontId="1" fillId="0" borderId="2" xfId="0" applyNumberFormat="1" applyFont="1" applyBorder="1"/>
    <xf numFmtId="0" fontId="1" fillId="0" borderId="0" xfId="0" applyFont="1" applyBorder="1"/>
    <xf numFmtId="2" fontId="2" fillId="0" borderId="0" xfId="0" applyNumberFormat="1" applyFont="1" applyBorder="1"/>
    <xf numFmtId="0" fontId="4" fillId="0" borderId="4" xfId="0" applyFont="1" applyBorder="1"/>
    <xf numFmtId="164" fontId="2" fillId="0" borderId="0" xfId="0" applyNumberFormat="1" applyFont="1"/>
    <xf numFmtId="0" fontId="0" fillId="0" borderId="0" xfId="0"/>
    <xf numFmtId="2" fontId="2" fillId="0" borderId="0" xfId="0" applyNumberFormat="1" applyFont="1"/>
    <xf numFmtId="0" fontId="2" fillId="0" borderId="0" xfId="0" applyFont="1"/>
    <xf numFmtId="0" fontId="3" fillId="0" borderId="0" xfId="0" applyFont="1"/>
    <xf numFmtId="2" fontId="0" fillId="0" borderId="0" xfId="0" applyNumberFormat="1"/>
    <xf numFmtId="0" fontId="0" fillId="0" borderId="0" xfId="0"/>
    <xf numFmtId="0" fontId="2" fillId="0" borderId="0" xfId="0" applyFont="1"/>
    <xf numFmtId="2" fontId="5" fillId="0" borderId="0" xfId="0" applyNumberFormat="1" applyFont="1"/>
    <xf numFmtId="2" fontId="6" fillId="0" borderId="0" xfId="0" applyNumberFormat="1" applyFont="1"/>
    <xf numFmtId="0" fontId="5" fillId="0" borderId="0" xfId="0" applyFont="1"/>
    <xf numFmtId="2" fontId="0" fillId="2" borderId="0" xfId="0" applyNumberFormat="1" applyFill="1"/>
    <xf numFmtId="0" fontId="0" fillId="2" borderId="0" xfId="0" applyFill="1"/>
    <xf numFmtId="17" fontId="1" fillId="0" borderId="0" xfId="0" quotePrefix="1" applyNumberFormat="1" applyFont="1"/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tabSelected="1" workbookViewId="0">
      <selection activeCell="D20" sqref="D20"/>
    </sheetView>
  </sheetViews>
  <sheetFormatPr defaultRowHeight="15" x14ac:dyDescent="0.25"/>
  <cols>
    <col min="1" max="1" width="11" customWidth="1"/>
    <col min="3" max="3" width="23.28515625" customWidth="1"/>
    <col min="4" max="4" width="10.42578125" customWidth="1"/>
    <col min="11" max="11" width="20.7109375" customWidth="1"/>
    <col min="18" max="18" width="9.140625" style="43"/>
    <col min="22" max="22" width="9.140625" style="43"/>
  </cols>
  <sheetData>
    <row r="1" spans="1:23" ht="18.75" x14ac:dyDescent="0.3">
      <c r="A1" s="2" t="s">
        <v>0</v>
      </c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S1" s="1"/>
      <c r="T1" s="1"/>
      <c r="U1" s="1"/>
      <c r="W1" s="1"/>
    </row>
    <row r="2" spans="1:23" ht="18.75" x14ac:dyDescent="0.3">
      <c r="A2" s="2" t="s">
        <v>20</v>
      </c>
      <c r="B2" s="2"/>
      <c r="C2" s="2"/>
      <c r="D2" s="1"/>
      <c r="E2" s="1"/>
      <c r="F2" s="1"/>
      <c r="G2" s="1"/>
      <c r="H2" s="1"/>
      <c r="I2" s="1"/>
      <c r="J2" s="1"/>
      <c r="K2" s="1" t="s">
        <v>1</v>
      </c>
      <c r="L2" s="1" t="s">
        <v>97</v>
      </c>
      <c r="M2" s="1"/>
      <c r="N2" s="1"/>
      <c r="O2" s="1"/>
      <c r="P2" s="1"/>
      <c r="Q2" s="1"/>
      <c r="S2" s="1"/>
      <c r="T2" s="1"/>
      <c r="U2" s="1"/>
      <c r="W2" s="1"/>
    </row>
    <row r="3" spans="1:23" ht="18.75" x14ac:dyDescent="0.3">
      <c r="A3" s="2"/>
      <c r="B3" s="2"/>
      <c r="C3" s="2"/>
      <c r="D3" s="1"/>
      <c r="E3" s="1"/>
      <c r="F3" s="1"/>
      <c r="G3" s="1"/>
      <c r="H3" s="1"/>
      <c r="I3" s="1"/>
      <c r="J3" s="1"/>
      <c r="K3" s="1"/>
      <c r="L3" s="1" t="s">
        <v>2</v>
      </c>
      <c r="M3" s="1"/>
      <c r="N3" s="1"/>
      <c r="O3" s="1"/>
      <c r="P3" s="1"/>
      <c r="Q3" s="1"/>
      <c r="S3" s="1"/>
      <c r="T3" s="1"/>
      <c r="U3" s="1"/>
      <c r="W3" s="1"/>
    </row>
    <row r="4" spans="1:23" x14ac:dyDescent="0.25">
      <c r="A4" s="1"/>
      <c r="B4" s="1"/>
      <c r="C4" s="3" t="s">
        <v>3</v>
      </c>
      <c r="D4" s="1"/>
      <c r="E4" s="1"/>
      <c r="F4" s="1"/>
      <c r="G4" s="1"/>
      <c r="H4" s="1"/>
      <c r="I4" s="1"/>
      <c r="J4" s="1"/>
      <c r="K4" s="3" t="s">
        <v>4</v>
      </c>
      <c r="L4" s="1"/>
      <c r="M4" s="1"/>
      <c r="N4" s="1"/>
      <c r="O4" s="1"/>
      <c r="P4" s="1"/>
      <c r="Q4" s="1"/>
      <c r="S4" s="1"/>
      <c r="T4" s="1"/>
      <c r="U4" s="1"/>
      <c r="W4" s="1"/>
    </row>
    <row r="5" spans="1:23" x14ac:dyDescent="0.25">
      <c r="A5" s="3" t="s">
        <v>5</v>
      </c>
      <c r="B5" s="3" t="s">
        <v>6</v>
      </c>
      <c r="C5" s="3" t="s">
        <v>7</v>
      </c>
      <c r="D5" s="3" t="s">
        <v>8</v>
      </c>
      <c r="E5" s="3"/>
      <c r="F5" s="3"/>
      <c r="G5" s="3" t="s">
        <v>5</v>
      </c>
      <c r="H5" s="3" t="s">
        <v>6</v>
      </c>
      <c r="I5" s="3" t="s">
        <v>9</v>
      </c>
      <c r="J5" s="3" t="s">
        <v>10</v>
      </c>
      <c r="K5" s="3" t="s">
        <v>7</v>
      </c>
      <c r="L5" s="3" t="s">
        <v>8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4" t="s">
        <v>85</v>
      </c>
      <c r="S5" s="3" t="s">
        <v>16</v>
      </c>
      <c r="T5" s="3" t="s">
        <v>17</v>
      </c>
      <c r="U5" s="3" t="s">
        <v>18</v>
      </c>
      <c r="V5" s="44" t="s">
        <v>73</v>
      </c>
      <c r="W5" s="3" t="s">
        <v>19</v>
      </c>
    </row>
    <row r="7" spans="1:23" x14ac:dyDescent="0.25">
      <c r="A7" t="s">
        <v>21</v>
      </c>
      <c r="C7" t="s">
        <v>23</v>
      </c>
      <c r="D7">
        <v>9231.85</v>
      </c>
      <c r="G7" t="s">
        <v>69</v>
      </c>
      <c r="H7" s="50" t="s">
        <v>104</v>
      </c>
      <c r="I7">
        <v>100209</v>
      </c>
      <c r="K7" t="s">
        <v>70</v>
      </c>
      <c r="L7" s="48">
        <v>35</v>
      </c>
      <c r="M7" s="42">
        <v>0</v>
      </c>
      <c r="N7" s="42"/>
      <c r="O7" s="42"/>
      <c r="P7" s="42">
        <v>35</v>
      </c>
      <c r="Q7" s="42"/>
      <c r="R7" s="42"/>
      <c r="S7" s="42"/>
    </row>
    <row r="8" spans="1:23" x14ac:dyDescent="0.25">
      <c r="A8" t="s">
        <v>21</v>
      </c>
      <c r="C8" t="s">
        <v>22</v>
      </c>
      <c r="E8">
        <v>443.72</v>
      </c>
      <c r="G8" t="s">
        <v>68</v>
      </c>
      <c r="H8" s="51" t="s">
        <v>105</v>
      </c>
      <c r="I8">
        <v>100208</v>
      </c>
      <c r="K8" t="s">
        <v>71</v>
      </c>
      <c r="L8" s="48">
        <v>40</v>
      </c>
      <c r="M8" s="42">
        <v>0</v>
      </c>
      <c r="N8" s="42"/>
      <c r="O8" s="42">
        <v>40</v>
      </c>
      <c r="P8" s="42"/>
      <c r="Q8" s="42"/>
      <c r="R8" s="42"/>
      <c r="S8" s="42"/>
    </row>
    <row r="9" spans="1:23" x14ac:dyDescent="0.25">
      <c r="A9" t="s">
        <v>24</v>
      </c>
      <c r="C9" t="s">
        <v>25</v>
      </c>
      <c r="D9" s="4">
        <v>3000</v>
      </c>
      <c r="G9" t="s">
        <v>77</v>
      </c>
      <c r="H9" s="51" t="s">
        <v>106</v>
      </c>
      <c r="I9" t="s">
        <v>76</v>
      </c>
      <c r="K9" t="s">
        <v>78</v>
      </c>
      <c r="L9" s="49">
        <v>599.65</v>
      </c>
      <c r="M9">
        <v>0</v>
      </c>
      <c r="N9">
        <v>599.65</v>
      </c>
      <c r="W9" s="42"/>
    </row>
    <row r="10" spans="1:23" x14ac:dyDescent="0.25">
      <c r="G10" t="s">
        <v>77</v>
      </c>
      <c r="H10" s="51" t="s">
        <v>107</v>
      </c>
      <c r="I10" t="s">
        <v>76</v>
      </c>
      <c r="K10" t="s">
        <v>79</v>
      </c>
      <c r="L10" s="48">
        <v>149.80000000000001</v>
      </c>
      <c r="M10" s="42">
        <v>0</v>
      </c>
      <c r="N10" s="42">
        <v>149.80000000000001</v>
      </c>
      <c r="O10" s="42"/>
      <c r="P10" s="42"/>
      <c r="Q10" s="42"/>
      <c r="R10" s="42"/>
      <c r="S10" s="42"/>
      <c r="T10" s="42"/>
      <c r="U10" s="42"/>
      <c r="V10" s="42"/>
      <c r="W10" s="42"/>
    </row>
    <row r="11" spans="1:23" s="43" customFormat="1" x14ac:dyDescent="0.25">
      <c r="G11" s="43" t="s">
        <v>77</v>
      </c>
      <c r="H11" s="51" t="s">
        <v>108</v>
      </c>
      <c r="I11" s="43" t="s">
        <v>76</v>
      </c>
      <c r="J11" s="43" t="s">
        <v>80</v>
      </c>
      <c r="K11" s="43" t="s">
        <v>78</v>
      </c>
      <c r="L11" s="48">
        <v>50.91</v>
      </c>
      <c r="M11" s="42">
        <v>1.34</v>
      </c>
      <c r="N11" s="42"/>
      <c r="O11" s="42">
        <v>49.57</v>
      </c>
      <c r="P11" s="42"/>
      <c r="Q11" s="42"/>
      <c r="R11" s="42"/>
      <c r="S11" s="42"/>
      <c r="T11" s="42"/>
      <c r="U11" s="42"/>
      <c r="V11" s="42"/>
      <c r="W11" s="42"/>
    </row>
    <row r="12" spans="1:23" s="43" customFormat="1" x14ac:dyDescent="0.25">
      <c r="G12" s="43" t="s">
        <v>77</v>
      </c>
      <c r="H12" s="51" t="s">
        <v>109</v>
      </c>
      <c r="I12" s="43">
        <v>100210</v>
      </c>
      <c r="K12" s="43" t="s">
        <v>83</v>
      </c>
      <c r="L12" s="48">
        <v>20</v>
      </c>
      <c r="M12" s="42">
        <v>0</v>
      </c>
      <c r="N12" s="42" t="s">
        <v>34</v>
      </c>
      <c r="O12" s="42"/>
      <c r="P12" s="42"/>
      <c r="Q12" s="42"/>
      <c r="R12" s="42"/>
      <c r="S12" s="42"/>
      <c r="T12" s="42"/>
      <c r="U12" s="42"/>
      <c r="V12" s="42"/>
      <c r="W12" s="42">
        <v>20</v>
      </c>
    </row>
    <row r="13" spans="1:23" x14ac:dyDescent="0.25">
      <c r="G13" t="s">
        <v>75</v>
      </c>
      <c r="H13" s="51" t="s">
        <v>110</v>
      </c>
      <c r="I13" t="s">
        <v>76</v>
      </c>
      <c r="J13">
        <v>173</v>
      </c>
      <c r="K13" t="s">
        <v>72</v>
      </c>
      <c r="L13" s="48">
        <v>130</v>
      </c>
      <c r="M13" s="42">
        <v>0</v>
      </c>
      <c r="N13" s="42"/>
      <c r="O13" s="42"/>
      <c r="P13" s="42"/>
      <c r="Q13" s="42"/>
      <c r="R13" s="42"/>
      <c r="S13" s="42"/>
      <c r="T13" s="42"/>
      <c r="U13" s="42"/>
      <c r="V13" s="42">
        <v>130</v>
      </c>
      <c r="W13" s="42"/>
    </row>
    <row r="14" spans="1:23" s="43" customFormat="1" x14ac:dyDescent="0.25">
      <c r="G14" s="43" t="s">
        <v>84</v>
      </c>
      <c r="H14" s="51" t="s">
        <v>111</v>
      </c>
      <c r="K14" s="43" t="s">
        <v>86</v>
      </c>
      <c r="L14" s="48">
        <v>167.44</v>
      </c>
      <c r="M14" s="42"/>
      <c r="N14" s="42"/>
      <c r="O14" s="42"/>
      <c r="P14" s="42"/>
      <c r="Q14" s="42">
        <v>167.44</v>
      </c>
      <c r="R14" s="42"/>
      <c r="S14" s="42"/>
      <c r="T14" s="42"/>
      <c r="U14" s="42"/>
      <c r="V14" s="42"/>
      <c r="W14" s="42"/>
    </row>
    <row r="15" spans="1:23" x14ac:dyDescent="0.25">
      <c r="G15" t="s">
        <v>89</v>
      </c>
      <c r="H15" s="50" t="s">
        <v>112</v>
      </c>
      <c r="I15">
        <v>100211</v>
      </c>
      <c r="K15" t="s">
        <v>88</v>
      </c>
      <c r="L15" s="42">
        <v>300</v>
      </c>
      <c r="M15" s="42"/>
      <c r="N15" s="42"/>
      <c r="O15" s="42"/>
      <c r="P15" s="42"/>
      <c r="Q15" s="42"/>
      <c r="R15" s="42"/>
      <c r="S15" s="42"/>
      <c r="T15" s="42"/>
      <c r="U15" s="42">
        <v>300</v>
      </c>
      <c r="V15" s="42"/>
      <c r="W15" s="42"/>
    </row>
    <row r="16" spans="1:23" s="43" customFormat="1" x14ac:dyDescent="0.25">
      <c r="G16" s="43" t="s">
        <v>89</v>
      </c>
      <c r="H16" s="51" t="s">
        <v>113</v>
      </c>
      <c r="I16" s="43" t="s">
        <v>76</v>
      </c>
      <c r="K16" s="43" t="s">
        <v>93</v>
      </c>
      <c r="L16" s="48">
        <v>300</v>
      </c>
      <c r="M16" s="42"/>
      <c r="N16" s="42"/>
      <c r="O16" s="42"/>
      <c r="P16" s="42"/>
      <c r="Q16" s="42"/>
      <c r="R16" s="42"/>
      <c r="S16" s="42"/>
      <c r="T16" s="42"/>
      <c r="U16" s="42">
        <v>300</v>
      </c>
      <c r="V16" s="42"/>
      <c r="W16" s="42"/>
    </row>
    <row r="17" spans="2:23" s="43" customFormat="1" x14ac:dyDescent="0.25">
      <c r="G17" s="43" t="s">
        <v>90</v>
      </c>
      <c r="H17" s="51" t="s">
        <v>114</v>
      </c>
      <c r="I17" s="43" t="s">
        <v>92</v>
      </c>
      <c r="K17" s="43" t="s">
        <v>94</v>
      </c>
      <c r="L17" s="48">
        <v>5</v>
      </c>
      <c r="M17" s="42"/>
      <c r="N17" s="42"/>
      <c r="O17" s="42"/>
      <c r="P17" s="42"/>
      <c r="Q17" s="42"/>
      <c r="R17" s="42">
        <v>5</v>
      </c>
      <c r="S17" s="42"/>
      <c r="T17" s="42"/>
      <c r="U17" s="42"/>
      <c r="V17" s="42"/>
      <c r="W17" s="42"/>
    </row>
    <row r="18" spans="2:23" s="43" customFormat="1" x14ac:dyDescent="0.25">
      <c r="G18" s="43" t="s">
        <v>91</v>
      </c>
      <c r="H18" s="51" t="s">
        <v>115</v>
      </c>
      <c r="I18" s="43" t="s">
        <v>92</v>
      </c>
      <c r="K18" s="43" t="s">
        <v>94</v>
      </c>
      <c r="L18" s="48">
        <v>5</v>
      </c>
      <c r="M18" s="42"/>
      <c r="N18" s="42"/>
      <c r="O18" s="42"/>
      <c r="P18" s="42"/>
      <c r="Q18" s="42"/>
      <c r="R18" s="42">
        <v>5</v>
      </c>
      <c r="S18" s="42"/>
      <c r="T18" s="42"/>
      <c r="U18" s="42"/>
      <c r="V18" s="42"/>
      <c r="W18" s="42"/>
    </row>
    <row r="19" spans="2:23" s="43" customFormat="1" x14ac:dyDescent="0.25">
      <c r="G19" s="43" t="s">
        <v>95</v>
      </c>
      <c r="H19" s="51" t="s">
        <v>116</v>
      </c>
      <c r="I19" s="43" t="s">
        <v>92</v>
      </c>
      <c r="K19" s="43" t="s">
        <v>96</v>
      </c>
      <c r="L19" s="48">
        <v>5</v>
      </c>
      <c r="M19" s="42"/>
      <c r="N19" s="42"/>
      <c r="O19" s="42"/>
      <c r="P19" s="42"/>
      <c r="Q19" s="42"/>
      <c r="R19" s="42">
        <v>5</v>
      </c>
      <c r="S19" s="42"/>
      <c r="T19" s="42"/>
      <c r="U19" s="42"/>
      <c r="V19" s="42"/>
      <c r="W19" s="42"/>
    </row>
    <row r="20" spans="2:23" s="43" customFormat="1" x14ac:dyDescent="0.25">
      <c r="G20" s="43" t="s">
        <v>97</v>
      </c>
      <c r="H20" s="51" t="s">
        <v>117</v>
      </c>
      <c r="I20" s="43" t="s">
        <v>76</v>
      </c>
      <c r="J20" s="43" t="s">
        <v>98</v>
      </c>
      <c r="K20" s="43" t="s">
        <v>78</v>
      </c>
      <c r="L20" s="48">
        <v>599.65</v>
      </c>
      <c r="M20" s="42"/>
      <c r="N20" s="42">
        <v>599.65</v>
      </c>
      <c r="O20" s="42"/>
      <c r="P20" s="42"/>
      <c r="Q20" s="42"/>
      <c r="R20" s="42"/>
      <c r="S20" s="42"/>
      <c r="T20" s="42"/>
      <c r="U20" s="42"/>
      <c r="V20" s="42"/>
      <c r="W20" s="42"/>
    </row>
    <row r="21" spans="2:23" s="43" customFormat="1" x14ac:dyDescent="0.25">
      <c r="G21" s="43" t="s">
        <v>97</v>
      </c>
      <c r="H21" s="51" t="s">
        <v>118</v>
      </c>
      <c r="I21" s="43" t="s">
        <v>76</v>
      </c>
      <c r="J21" s="43" t="s">
        <v>98</v>
      </c>
      <c r="K21" s="43" t="s">
        <v>79</v>
      </c>
      <c r="L21" s="48">
        <v>149.80000000000001</v>
      </c>
      <c r="M21" s="42"/>
      <c r="N21" s="42">
        <v>149.80000000000001</v>
      </c>
      <c r="O21" s="42"/>
      <c r="P21" s="42"/>
      <c r="Q21" s="42"/>
      <c r="R21" s="42"/>
      <c r="S21" s="42"/>
      <c r="T21" s="42"/>
      <c r="U21" s="42"/>
      <c r="V21" s="42"/>
      <c r="W21" s="42"/>
    </row>
    <row r="22" spans="2:23" s="43" customFormat="1" x14ac:dyDescent="0.25">
      <c r="G22" s="43" t="s">
        <v>97</v>
      </c>
      <c r="H22" s="51" t="s">
        <v>119</v>
      </c>
      <c r="I22" s="43" t="s">
        <v>76</v>
      </c>
      <c r="J22" s="43" t="s">
        <v>80</v>
      </c>
      <c r="K22" s="43" t="s">
        <v>78</v>
      </c>
      <c r="L22" s="48">
        <v>48.47</v>
      </c>
      <c r="M22" s="42">
        <v>7.16</v>
      </c>
      <c r="N22" s="42"/>
      <c r="O22" s="42">
        <v>41.31</v>
      </c>
      <c r="P22" s="42"/>
      <c r="Q22" s="42"/>
      <c r="R22" s="42"/>
      <c r="S22" s="42"/>
      <c r="T22" s="42"/>
      <c r="U22" s="42"/>
      <c r="V22" s="42"/>
      <c r="W22" s="42"/>
    </row>
    <row r="23" spans="2:23" s="43" customFormat="1" x14ac:dyDescent="0.25">
      <c r="G23" s="43" t="s">
        <v>97</v>
      </c>
      <c r="H23" s="51" t="s">
        <v>120</v>
      </c>
      <c r="I23" s="43" t="s">
        <v>76</v>
      </c>
      <c r="J23" s="43">
        <v>68233534</v>
      </c>
      <c r="K23" s="43" t="s">
        <v>99</v>
      </c>
      <c r="L23" s="48">
        <v>206.4</v>
      </c>
      <c r="M23" s="42">
        <v>34.4</v>
      </c>
      <c r="N23" s="42"/>
      <c r="O23" s="42"/>
      <c r="P23" s="42"/>
      <c r="Q23" s="42"/>
      <c r="R23" s="42"/>
      <c r="S23" s="42"/>
      <c r="T23" s="42">
        <v>172</v>
      </c>
      <c r="U23" s="42"/>
      <c r="V23" s="42"/>
      <c r="W23" s="42"/>
    </row>
    <row r="24" spans="2:23" s="43" customFormat="1" x14ac:dyDescent="0.25">
      <c r="H24" s="23"/>
      <c r="L24" s="48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</row>
    <row r="25" spans="2:23" x14ac:dyDescent="0.25"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</row>
    <row r="26" spans="2:23" x14ac:dyDescent="0.25">
      <c r="C26" t="s">
        <v>26</v>
      </c>
      <c r="D26" s="5">
        <f>SUM(D7:D15)</f>
        <v>12231.85</v>
      </c>
      <c r="E26" s="5">
        <f>SUM(E7:E15)</f>
        <v>443.72</v>
      </c>
      <c r="F26" s="37"/>
      <c r="G26" s="37"/>
      <c r="H26" s="37"/>
      <c r="I26" s="37"/>
      <c r="J26" s="37"/>
      <c r="K26" s="37"/>
      <c r="L26" s="37">
        <f>SUM(L7:L23)</f>
        <v>2812.1200000000003</v>
      </c>
      <c r="M26" s="37">
        <f t="shared" ref="M26:W26" si="0">SUM(M7:M23)</f>
        <v>42.9</v>
      </c>
      <c r="N26" s="37">
        <f t="shared" si="0"/>
        <v>1498.8999999999999</v>
      </c>
      <c r="O26" s="37">
        <f t="shared" si="0"/>
        <v>130.88</v>
      </c>
      <c r="P26" s="37">
        <f t="shared" si="0"/>
        <v>35</v>
      </c>
      <c r="Q26" s="37">
        <f t="shared" si="0"/>
        <v>167.44</v>
      </c>
      <c r="R26" s="37">
        <f t="shared" si="0"/>
        <v>15</v>
      </c>
      <c r="S26" s="37">
        <f t="shared" si="0"/>
        <v>0</v>
      </c>
      <c r="T26" s="37">
        <f t="shared" si="0"/>
        <v>172</v>
      </c>
      <c r="U26" s="37">
        <f t="shared" si="0"/>
        <v>600</v>
      </c>
      <c r="V26" s="37">
        <f t="shared" si="0"/>
        <v>130</v>
      </c>
      <c r="W26" s="37">
        <f t="shared" si="0"/>
        <v>20</v>
      </c>
    </row>
    <row r="28" spans="2:23" x14ac:dyDescent="0.25">
      <c r="C28" t="s">
        <v>74</v>
      </c>
      <c r="D28" s="37">
        <f>SUM(D26-L26)</f>
        <v>9419.73</v>
      </c>
      <c r="E28" s="37">
        <f>SUM(E26)</f>
        <v>443.72</v>
      </c>
    </row>
    <row r="30" spans="2:23" x14ac:dyDescent="0.25">
      <c r="B30" s="20"/>
      <c r="C30" s="21" t="s">
        <v>39</v>
      </c>
      <c r="D30" s="20"/>
      <c r="E30" s="20"/>
      <c r="F30" s="20"/>
      <c r="G30" s="20"/>
      <c r="H30" s="23"/>
      <c r="I30" s="20"/>
      <c r="J30" s="20"/>
      <c r="K30" s="20"/>
      <c r="L30" s="22"/>
      <c r="M30" s="22"/>
      <c r="N30" s="22"/>
    </row>
    <row r="31" spans="2:23" x14ac:dyDescent="0.25">
      <c r="B31" s="20"/>
      <c r="C31" s="20"/>
      <c r="D31" s="20"/>
      <c r="E31" s="20"/>
      <c r="F31" s="20"/>
      <c r="G31" s="20"/>
      <c r="H31" s="24"/>
      <c r="I31" s="25"/>
      <c r="J31" s="25"/>
      <c r="K31" s="25"/>
      <c r="L31" s="25"/>
      <c r="M31" s="33"/>
      <c r="N31" s="26"/>
    </row>
    <row r="32" spans="2:23" ht="15.75" x14ac:dyDescent="0.25">
      <c r="B32" s="20"/>
      <c r="C32" s="20" t="s">
        <v>40</v>
      </c>
      <c r="D32" s="22">
        <f>SUM(D34-D33)</f>
        <v>4863.4499999999989</v>
      </c>
      <c r="E32" s="20"/>
      <c r="F32" s="20"/>
      <c r="G32" s="20"/>
      <c r="H32" s="36" t="s">
        <v>100</v>
      </c>
      <c r="I32" s="28"/>
      <c r="J32" s="28"/>
      <c r="K32" s="28"/>
      <c r="L32" s="28"/>
      <c r="M32" s="34"/>
      <c r="N32" s="29"/>
    </row>
    <row r="33" spans="2:14" x14ac:dyDescent="0.25">
      <c r="B33" s="20"/>
      <c r="C33" s="20" t="s">
        <v>41</v>
      </c>
      <c r="D33" s="22">
        <v>5000</v>
      </c>
      <c r="E33" s="20"/>
      <c r="F33" s="20"/>
      <c r="G33" s="20"/>
      <c r="H33" s="27"/>
      <c r="I33" s="28"/>
      <c r="J33" s="28"/>
      <c r="K33" s="28"/>
      <c r="L33" s="28"/>
      <c r="M33" s="34"/>
      <c r="N33" s="29"/>
    </row>
    <row r="34" spans="2:14" x14ac:dyDescent="0.25">
      <c r="B34" s="21"/>
      <c r="C34" s="21" t="s">
        <v>42</v>
      </c>
      <c r="D34" s="37">
        <f>SUM(D28+E28)</f>
        <v>9863.4499999999989</v>
      </c>
      <c r="E34" s="20"/>
      <c r="F34" s="20"/>
      <c r="G34" s="20"/>
      <c r="H34" s="27" t="s">
        <v>38</v>
      </c>
      <c r="I34" s="28"/>
      <c r="J34" s="28"/>
      <c r="K34" s="28"/>
      <c r="L34" s="28"/>
      <c r="M34" s="34"/>
      <c r="N34" s="29"/>
    </row>
    <row r="35" spans="2:14" x14ac:dyDescent="0.25">
      <c r="H35" s="27"/>
      <c r="I35" s="28"/>
      <c r="J35" s="28"/>
      <c r="K35" s="28"/>
      <c r="L35" s="28"/>
      <c r="M35" s="28"/>
      <c r="N35" s="29"/>
    </row>
    <row r="36" spans="2:14" x14ac:dyDescent="0.25">
      <c r="H36" s="27" t="s">
        <v>38</v>
      </c>
      <c r="I36" s="35"/>
      <c r="J36" s="28"/>
      <c r="K36" s="35"/>
      <c r="L36" s="28"/>
      <c r="M36" s="28"/>
      <c r="N36" s="29"/>
    </row>
    <row r="37" spans="2:14" x14ac:dyDescent="0.25">
      <c r="H37" s="27"/>
      <c r="I37" s="28"/>
      <c r="J37" s="35"/>
      <c r="K37" s="28"/>
      <c r="L37" s="28"/>
      <c r="M37" s="28"/>
      <c r="N37" s="29"/>
    </row>
    <row r="38" spans="2:14" x14ac:dyDescent="0.25">
      <c r="H38" s="30"/>
      <c r="I38" s="31"/>
      <c r="J38" s="28"/>
      <c r="K38" s="31"/>
      <c r="L38" s="31"/>
      <c r="M38" s="31"/>
      <c r="N38" s="32"/>
    </row>
    <row r="39" spans="2:14" x14ac:dyDescent="0.25">
      <c r="H39" s="20"/>
      <c r="I39" s="20"/>
      <c r="J39" s="25"/>
      <c r="K39" s="20"/>
      <c r="L39" s="20"/>
      <c r="M39" s="20"/>
      <c r="N39" s="20"/>
    </row>
  </sheetData>
  <pageMargins left="0.7" right="0.7" top="0.75" bottom="0.75" header="0.3" footer="0.3"/>
  <pageSetup paperSize="9" scale="54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workbookViewId="0">
      <selection activeCell="K5" sqref="K5"/>
    </sheetView>
  </sheetViews>
  <sheetFormatPr defaultRowHeight="15" x14ac:dyDescent="0.25"/>
  <sheetData>
    <row r="1" spans="1:13" ht="18.75" x14ac:dyDescent="0.3">
      <c r="A1" s="7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3" spans="1:13" x14ac:dyDescent="0.25">
      <c r="A3" s="6" t="s">
        <v>28</v>
      </c>
      <c r="B3" s="6"/>
      <c r="C3" s="6"/>
      <c r="D3" s="6"/>
      <c r="E3" s="6"/>
      <c r="F3" s="6" t="s">
        <v>5</v>
      </c>
      <c r="G3" t="s">
        <v>97</v>
      </c>
      <c r="H3" s="6"/>
      <c r="I3" s="6"/>
      <c r="J3" s="6"/>
      <c r="K3" s="6"/>
      <c r="L3" s="6"/>
      <c r="M3" s="6"/>
    </row>
    <row r="6" spans="1:13" x14ac:dyDescent="0.25">
      <c r="A6" s="8" t="s">
        <v>103</v>
      </c>
      <c r="B6" s="6"/>
      <c r="C6" s="6"/>
      <c r="D6" s="6"/>
      <c r="E6" s="6"/>
      <c r="F6" s="6"/>
      <c r="G6" s="6" t="s">
        <v>29</v>
      </c>
      <c r="H6" s="6"/>
      <c r="I6" s="6"/>
      <c r="J6" s="6"/>
      <c r="K6" s="6"/>
      <c r="L6" s="6"/>
      <c r="M6" s="6"/>
    </row>
    <row r="7" spans="1:13" x14ac:dyDescent="0.25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x14ac:dyDescent="0.25">
      <c r="A8" s="8"/>
      <c r="B8" s="8" t="s">
        <v>30</v>
      </c>
      <c r="C8" s="6"/>
      <c r="D8" s="6"/>
      <c r="E8" s="6"/>
      <c r="F8" s="6"/>
      <c r="G8" s="9">
        <v>9419.73</v>
      </c>
      <c r="H8" s="6"/>
      <c r="I8" s="6"/>
      <c r="J8" s="8" t="s">
        <v>31</v>
      </c>
      <c r="K8" s="6"/>
      <c r="L8" s="6"/>
      <c r="M8" s="14">
        <v>443.72</v>
      </c>
    </row>
    <row r="10" spans="1:13" x14ac:dyDescent="0.25">
      <c r="A10" s="6"/>
      <c r="B10" s="6"/>
      <c r="C10" s="6"/>
      <c r="D10" s="6"/>
      <c r="E10" s="6"/>
      <c r="F10" s="6"/>
      <c r="G10" s="6"/>
      <c r="H10" s="9"/>
      <c r="I10" s="6"/>
      <c r="J10" s="6"/>
      <c r="K10" s="6"/>
      <c r="L10" s="6"/>
      <c r="M10" s="6"/>
    </row>
    <row r="12" spans="1:13" x14ac:dyDescent="0.25">
      <c r="A12" s="6"/>
      <c r="B12" s="6" t="s">
        <v>32</v>
      </c>
      <c r="C12" s="6" t="s">
        <v>33</v>
      </c>
      <c r="D12" s="6"/>
      <c r="E12" s="6"/>
      <c r="F12" s="6"/>
      <c r="G12" s="9" t="s">
        <v>34</v>
      </c>
      <c r="H12" s="6"/>
      <c r="I12" s="6"/>
      <c r="J12" s="6"/>
      <c r="K12" s="6"/>
      <c r="L12" s="6"/>
      <c r="M12" s="6">
        <v>0</v>
      </c>
    </row>
    <row r="13" spans="1:13" x14ac:dyDescent="0.25">
      <c r="A13" s="6"/>
      <c r="B13" s="6"/>
      <c r="C13" s="6"/>
      <c r="D13" s="6"/>
      <c r="E13" s="6"/>
      <c r="F13" s="6"/>
      <c r="G13" s="9"/>
      <c r="H13" s="6"/>
      <c r="I13" s="6"/>
      <c r="J13" s="6"/>
      <c r="K13" s="6"/>
      <c r="L13" s="6"/>
      <c r="M13" s="6"/>
    </row>
    <row r="14" spans="1:13" x14ac:dyDescent="0.25">
      <c r="A14" s="6"/>
      <c r="B14" s="6"/>
      <c r="C14" s="6"/>
      <c r="D14" s="6"/>
      <c r="E14" s="6"/>
      <c r="F14" s="6"/>
      <c r="G14" s="9"/>
      <c r="H14" s="6"/>
      <c r="I14" s="6"/>
      <c r="J14" s="6"/>
      <c r="K14" s="6"/>
      <c r="L14" s="6"/>
      <c r="M14" s="6"/>
    </row>
    <row r="15" spans="1:13" x14ac:dyDescent="0.25">
      <c r="A15" s="6"/>
      <c r="B15" s="6"/>
      <c r="C15" s="6"/>
      <c r="D15" s="6"/>
      <c r="E15" s="6"/>
      <c r="F15" s="6"/>
      <c r="G15" s="6"/>
      <c r="H15" s="9"/>
      <c r="I15" s="6"/>
      <c r="J15" s="6"/>
      <c r="K15" s="6"/>
      <c r="L15" s="6"/>
      <c r="M15" s="6"/>
    </row>
    <row r="17" spans="2:13" x14ac:dyDescent="0.25">
      <c r="B17" s="6" t="s">
        <v>35</v>
      </c>
      <c r="C17" s="6" t="s">
        <v>36</v>
      </c>
      <c r="D17" s="6"/>
      <c r="E17" s="6"/>
      <c r="F17" s="6"/>
      <c r="G17" s="9" t="s">
        <v>34</v>
      </c>
      <c r="H17" s="6" t="s">
        <v>34</v>
      </c>
      <c r="I17" s="6"/>
      <c r="J17" s="6"/>
      <c r="K17" s="6"/>
      <c r="L17" s="6"/>
      <c r="M17" s="6">
        <v>0</v>
      </c>
    </row>
    <row r="18" spans="2:13" x14ac:dyDescent="0.25">
      <c r="B18" s="6"/>
      <c r="C18" s="6"/>
      <c r="D18" s="6"/>
      <c r="E18" s="6"/>
      <c r="F18" s="6"/>
      <c r="G18" s="9">
        <v>0</v>
      </c>
      <c r="H18" s="6"/>
      <c r="I18" s="6"/>
      <c r="J18" s="6"/>
      <c r="K18" s="6"/>
      <c r="L18" s="6"/>
      <c r="M18" s="6"/>
    </row>
    <row r="20" spans="2:13" x14ac:dyDescent="0.25">
      <c r="B20" s="6" t="s">
        <v>102</v>
      </c>
      <c r="C20" s="6"/>
      <c r="D20" s="6"/>
      <c r="E20" s="6"/>
      <c r="F20" s="6"/>
      <c r="G20" s="37">
        <f>SUM('Receipts and Payments'!D28)</f>
        <v>9419.73</v>
      </c>
      <c r="H20" s="6"/>
      <c r="I20" s="6"/>
      <c r="J20" s="6"/>
      <c r="K20" s="6"/>
      <c r="L20" s="6"/>
      <c r="M20" s="37">
        <v>443.72</v>
      </c>
    </row>
    <row r="24" spans="2:13" x14ac:dyDescent="0.25">
      <c r="B24" s="6"/>
      <c r="C24" s="6"/>
      <c r="D24" s="10"/>
      <c r="E24" s="11"/>
      <c r="F24" s="11"/>
      <c r="G24" s="11"/>
      <c r="H24" s="11"/>
      <c r="I24" s="11"/>
      <c r="J24" s="11"/>
      <c r="K24" s="12"/>
      <c r="L24" s="6"/>
      <c r="M24" s="6"/>
    </row>
    <row r="25" spans="2:13" x14ac:dyDescent="0.25">
      <c r="B25" s="6"/>
      <c r="C25" s="6"/>
      <c r="D25" s="13" t="s">
        <v>37</v>
      </c>
      <c r="E25" s="15"/>
      <c r="F25" s="15"/>
      <c r="G25" s="15" t="s">
        <v>101</v>
      </c>
      <c r="H25" s="15"/>
      <c r="I25" s="15"/>
      <c r="J25" s="15"/>
      <c r="K25" s="16"/>
      <c r="L25" s="6"/>
      <c r="M25" s="6"/>
    </row>
    <row r="26" spans="2:13" x14ac:dyDescent="0.25">
      <c r="B26" s="6"/>
      <c r="C26" s="6"/>
      <c r="D26" s="13"/>
      <c r="E26" s="15"/>
      <c r="F26" s="15"/>
      <c r="G26" s="15"/>
      <c r="H26" s="15"/>
      <c r="I26" s="15"/>
      <c r="J26" s="15"/>
      <c r="K26" s="16"/>
      <c r="L26" s="6"/>
      <c r="M26" s="6"/>
    </row>
    <row r="27" spans="2:13" x14ac:dyDescent="0.25">
      <c r="B27" s="6"/>
      <c r="C27" s="6"/>
      <c r="D27" s="13" t="s">
        <v>38</v>
      </c>
      <c r="E27" s="15"/>
      <c r="F27" s="15"/>
      <c r="G27" s="15"/>
      <c r="H27" s="15"/>
      <c r="I27" s="15"/>
      <c r="J27" s="15"/>
      <c r="K27" s="16"/>
      <c r="L27" s="6"/>
      <c r="M27" s="6"/>
    </row>
    <row r="28" spans="2:13" x14ac:dyDescent="0.25">
      <c r="B28" s="6"/>
      <c r="C28" s="6"/>
      <c r="D28" s="13"/>
      <c r="E28" s="15"/>
      <c r="F28" s="15"/>
      <c r="G28" s="15"/>
      <c r="H28" s="15"/>
      <c r="I28" s="15"/>
      <c r="J28" s="15"/>
      <c r="K28" s="16"/>
      <c r="L28" s="6"/>
      <c r="M28" s="6"/>
    </row>
    <row r="29" spans="2:13" x14ac:dyDescent="0.25">
      <c r="B29" s="6"/>
      <c r="C29" s="6"/>
      <c r="D29" s="13" t="s">
        <v>38</v>
      </c>
      <c r="E29" s="15"/>
      <c r="F29" s="15"/>
      <c r="G29" s="15"/>
      <c r="H29" s="15"/>
      <c r="I29" s="15"/>
      <c r="J29" s="15"/>
      <c r="K29" s="16"/>
      <c r="L29" s="6"/>
      <c r="M29" s="6"/>
    </row>
    <row r="30" spans="2:13" x14ac:dyDescent="0.25">
      <c r="B30" s="6"/>
      <c r="C30" s="6"/>
      <c r="D30" s="13"/>
      <c r="E30" s="15"/>
      <c r="F30" s="15"/>
      <c r="G30" s="15"/>
      <c r="H30" s="15"/>
      <c r="I30" s="15"/>
      <c r="J30" s="15"/>
      <c r="K30" s="16"/>
      <c r="L30" s="6"/>
      <c r="M30" s="6"/>
    </row>
    <row r="31" spans="2:13" x14ac:dyDescent="0.25">
      <c r="B31" s="6"/>
      <c r="C31" s="6"/>
      <c r="D31" s="17"/>
      <c r="E31" s="18"/>
      <c r="F31" s="18"/>
      <c r="G31" s="18"/>
      <c r="H31" s="18"/>
      <c r="I31" s="18"/>
      <c r="J31" s="18"/>
      <c r="K31" s="19"/>
      <c r="L31" s="6"/>
      <c r="M31" s="6"/>
    </row>
  </sheetData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topLeftCell="H1" workbookViewId="0">
      <selection activeCell="Q24" sqref="Q24"/>
    </sheetView>
  </sheetViews>
  <sheetFormatPr defaultRowHeight="15" x14ac:dyDescent="0.25"/>
  <cols>
    <col min="1" max="1" width="14.140625" style="38" customWidth="1"/>
    <col min="3" max="3" width="1.42578125" customWidth="1"/>
    <col min="5" max="5" width="1.5703125" customWidth="1"/>
    <col min="7" max="7" width="4.28515625" customWidth="1"/>
    <col min="8" max="8" width="26.5703125" customWidth="1"/>
    <col min="13" max="13" width="9.140625" style="43"/>
    <col min="16" max="17" width="9.140625" style="43"/>
  </cols>
  <sheetData>
    <row r="1" spans="1:20" ht="18.75" x14ac:dyDescent="0.3">
      <c r="B1" s="41" t="s">
        <v>82</v>
      </c>
      <c r="C1" s="41"/>
      <c r="D1" s="41"/>
      <c r="E1" s="38"/>
      <c r="F1" s="38"/>
      <c r="G1" s="38"/>
      <c r="H1" s="38"/>
      <c r="I1" s="38"/>
      <c r="J1" s="38"/>
      <c r="K1" s="38"/>
      <c r="L1" s="38"/>
      <c r="N1" s="38"/>
      <c r="O1" s="38"/>
      <c r="R1" s="38"/>
      <c r="S1" s="38"/>
      <c r="T1" s="38"/>
    </row>
    <row r="4" spans="1:20" s="43" customFormat="1" x14ac:dyDescent="0.25"/>
    <row r="5" spans="1:20" x14ac:dyDescent="0.25">
      <c r="A5" s="44" t="s">
        <v>65</v>
      </c>
      <c r="B5" s="38" t="s">
        <v>43</v>
      </c>
      <c r="C5" s="38"/>
      <c r="D5" s="38" t="s">
        <v>44</v>
      </c>
      <c r="E5" s="38"/>
      <c r="F5" s="38" t="s">
        <v>45</v>
      </c>
      <c r="G5" s="38"/>
      <c r="H5" s="40" t="s">
        <v>46</v>
      </c>
      <c r="I5" s="38"/>
      <c r="J5" s="38" t="s">
        <v>43</v>
      </c>
      <c r="K5" s="38"/>
      <c r="L5" s="38" t="s">
        <v>44</v>
      </c>
      <c r="N5" s="38"/>
      <c r="O5" s="38" t="s">
        <v>45</v>
      </c>
      <c r="Q5" s="43" t="s">
        <v>87</v>
      </c>
      <c r="R5" s="38"/>
      <c r="S5" s="38"/>
      <c r="T5" s="38"/>
    </row>
    <row r="6" spans="1:20" x14ac:dyDescent="0.25">
      <c r="A6" s="43"/>
      <c r="B6" s="42"/>
      <c r="C6" s="42"/>
      <c r="D6" s="42"/>
      <c r="E6" s="38"/>
      <c r="F6" s="38"/>
      <c r="G6" s="38"/>
      <c r="H6" s="38"/>
      <c r="I6" s="38"/>
      <c r="J6" s="38"/>
      <c r="K6" s="38"/>
      <c r="L6" s="38"/>
      <c r="M6" s="43" t="s">
        <v>81</v>
      </c>
      <c r="N6" s="38"/>
      <c r="O6" s="38"/>
      <c r="R6" s="38"/>
      <c r="S6" s="38"/>
      <c r="T6" s="38"/>
    </row>
    <row r="7" spans="1:20" x14ac:dyDescent="0.25">
      <c r="A7" s="43" t="s">
        <v>25</v>
      </c>
      <c r="B7" s="42">
        <v>2500</v>
      </c>
      <c r="C7" s="42"/>
      <c r="D7" s="42">
        <v>3000</v>
      </c>
      <c r="E7" s="38"/>
      <c r="F7" s="42">
        <v>3000</v>
      </c>
      <c r="G7" s="38"/>
      <c r="H7" s="38" t="s">
        <v>47</v>
      </c>
      <c r="I7" s="38"/>
      <c r="J7" s="42">
        <v>1237.5999999999999</v>
      </c>
      <c r="K7" s="42"/>
      <c r="L7" s="42">
        <v>1238</v>
      </c>
      <c r="M7" s="45">
        <f>SUM('Receipts and Payments'!N26)</f>
        <v>1498.8999999999999</v>
      </c>
      <c r="N7" s="42"/>
      <c r="O7" s="42">
        <v>1499</v>
      </c>
      <c r="P7" s="42"/>
      <c r="Q7" s="42">
        <v>1550</v>
      </c>
      <c r="R7" s="38" t="s">
        <v>48</v>
      </c>
      <c r="S7" s="38"/>
      <c r="T7" s="38"/>
    </row>
    <row r="8" spans="1:20" x14ac:dyDescent="0.25">
      <c r="A8" s="43" t="s">
        <v>66</v>
      </c>
      <c r="B8" s="42">
        <v>400</v>
      </c>
      <c r="C8" s="42"/>
      <c r="D8" s="42">
        <v>40</v>
      </c>
      <c r="E8" s="38"/>
      <c r="F8" s="42">
        <v>20</v>
      </c>
      <c r="G8" s="38"/>
      <c r="H8" s="38" t="s">
        <v>15</v>
      </c>
      <c r="I8" s="38"/>
      <c r="J8" s="42">
        <v>200</v>
      </c>
      <c r="K8" s="42"/>
      <c r="L8" s="42">
        <v>250</v>
      </c>
      <c r="M8" s="45">
        <f>SUM('Receipts and Payments'!Q26)</f>
        <v>167.44</v>
      </c>
      <c r="N8" s="42"/>
      <c r="O8" s="42">
        <v>175</v>
      </c>
      <c r="P8" s="42"/>
      <c r="Q8" s="42">
        <v>175</v>
      </c>
      <c r="R8" s="38"/>
      <c r="S8" s="38"/>
      <c r="T8" s="38"/>
    </row>
    <row r="9" spans="1:20" x14ac:dyDescent="0.25">
      <c r="A9" s="43" t="s">
        <v>67</v>
      </c>
      <c r="B9" s="42">
        <v>25000</v>
      </c>
      <c r="C9" s="42"/>
      <c r="D9" s="42"/>
      <c r="E9" s="38"/>
      <c r="F9" s="42"/>
      <c r="G9" s="38"/>
      <c r="H9" s="38" t="s">
        <v>49</v>
      </c>
      <c r="I9" s="38"/>
      <c r="J9" s="42">
        <v>200</v>
      </c>
      <c r="K9" s="42"/>
      <c r="L9" s="42">
        <v>300</v>
      </c>
      <c r="M9" s="45"/>
      <c r="N9" s="42"/>
      <c r="O9" s="42">
        <v>300</v>
      </c>
      <c r="P9" s="42"/>
      <c r="Q9" s="42">
        <v>300</v>
      </c>
      <c r="R9" s="38" t="s">
        <v>18</v>
      </c>
      <c r="S9" s="38"/>
      <c r="T9" s="38" t="s">
        <v>50</v>
      </c>
    </row>
    <row r="10" spans="1:20" x14ac:dyDescent="0.25">
      <c r="B10" s="42"/>
      <c r="C10" s="42"/>
      <c r="D10" s="42"/>
      <c r="E10" s="38"/>
      <c r="F10" s="42"/>
      <c r="G10" s="38"/>
      <c r="H10" s="38" t="s">
        <v>51</v>
      </c>
      <c r="I10" s="38"/>
      <c r="J10" s="42">
        <v>50</v>
      </c>
      <c r="K10" s="42"/>
      <c r="L10" s="42">
        <v>50</v>
      </c>
      <c r="M10" s="45"/>
      <c r="N10" s="42"/>
      <c r="O10" s="42">
        <v>30</v>
      </c>
      <c r="P10" s="42"/>
      <c r="Q10" s="42">
        <v>15</v>
      </c>
      <c r="R10" s="38"/>
      <c r="S10" s="38"/>
      <c r="T10" s="38"/>
    </row>
    <row r="11" spans="1:20" x14ac:dyDescent="0.25">
      <c r="B11" s="42"/>
      <c r="C11" s="42"/>
      <c r="D11" s="42"/>
      <c r="E11" s="38"/>
      <c r="F11" s="42"/>
      <c r="G11" s="38"/>
      <c r="H11" s="38" t="s">
        <v>52</v>
      </c>
      <c r="I11" s="38"/>
      <c r="J11" s="42">
        <v>20</v>
      </c>
      <c r="K11" s="42"/>
      <c r="L11" s="42">
        <v>20</v>
      </c>
      <c r="M11" s="45">
        <f>SUM('Receipts and Payments'!G933+'Receipts and Payments'!W26)</f>
        <v>20</v>
      </c>
      <c r="N11" s="42"/>
      <c r="O11" s="42">
        <v>20</v>
      </c>
      <c r="P11" s="42"/>
      <c r="Q11" s="42">
        <v>20</v>
      </c>
      <c r="R11" s="38" t="s">
        <v>53</v>
      </c>
      <c r="S11" s="38"/>
      <c r="T11" s="38"/>
    </row>
    <row r="12" spans="1:20" x14ac:dyDescent="0.25">
      <c r="B12" s="42"/>
      <c r="C12" s="42"/>
      <c r="D12" s="42"/>
      <c r="E12" s="38"/>
      <c r="F12" s="42"/>
      <c r="G12" s="38"/>
      <c r="H12" s="38" t="s">
        <v>54</v>
      </c>
      <c r="I12" s="38"/>
      <c r="J12" s="42"/>
      <c r="K12" s="42"/>
      <c r="L12" s="42">
        <v>200</v>
      </c>
      <c r="M12" s="45">
        <f>SUM('Receipts and Payments'!V26)</f>
        <v>130</v>
      </c>
      <c r="N12" s="42"/>
      <c r="O12" s="42">
        <v>150</v>
      </c>
      <c r="P12" s="42"/>
      <c r="Q12" s="42">
        <v>150</v>
      </c>
      <c r="R12" s="38"/>
      <c r="S12" s="38"/>
      <c r="T12" s="38"/>
    </row>
    <row r="13" spans="1:20" x14ac:dyDescent="0.25">
      <c r="B13" s="42"/>
      <c r="C13" s="42"/>
      <c r="D13" s="42"/>
      <c r="E13" s="38"/>
      <c r="F13" s="42"/>
      <c r="G13" s="38"/>
      <c r="H13" s="38" t="s">
        <v>55</v>
      </c>
      <c r="I13" s="38"/>
      <c r="J13" s="42">
        <v>190</v>
      </c>
      <c r="K13" s="42"/>
      <c r="L13" s="42">
        <v>200</v>
      </c>
      <c r="M13" s="45"/>
      <c r="N13" s="42"/>
      <c r="O13" s="42">
        <v>200</v>
      </c>
      <c r="P13" s="42"/>
      <c r="Q13" s="42">
        <v>200</v>
      </c>
      <c r="R13" s="38"/>
      <c r="S13" s="38"/>
      <c r="T13" s="38"/>
    </row>
    <row r="14" spans="1:20" x14ac:dyDescent="0.25">
      <c r="B14" s="42"/>
      <c r="C14" s="42"/>
      <c r="D14" s="42"/>
      <c r="E14" s="38"/>
      <c r="F14" s="42"/>
      <c r="G14" s="38"/>
      <c r="H14" s="38" t="s">
        <v>56</v>
      </c>
      <c r="I14" s="38"/>
      <c r="J14" s="42">
        <v>35</v>
      </c>
      <c r="K14" s="42"/>
      <c r="L14" s="42">
        <v>40</v>
      </c>
      <c r="M14" s="45">
        <f>SUM('Receipts and Payments'!P26)</f>
        <v>35</v>
      </c>
      <c r="N14" s="42"/>
      <c r="O14" s="42">
        <v>35</v>
      </c>
      <c r="P14" s="42"/>
      <c r="Q14" s="42">
        <v>35</v>
      </c>
      <c r="R14" s="38"/>
      <c r="S14" s="38"/>
      <c r="T14" s="38"/>
    </row>
    <row r="15" spans="1:20" x14ac:dyDescent="0.25">
      <c r="B15" s="42"/>
      <c r="C15" s="42"/>
      <c r="D15" s="42"/>
      <c r="E15" s="38"/>
      <c r="F15" s="42"/>
      <c r="G15" s="38"/>
      <c r="H15" s="38" t="s">
        <v>57</v>
      </c>
      <c r="I15" s="38"/>
      <c r="J15" s="42">
        <v>30</v>
      </c>
      <c r="K15" s="42"/>
      <c r="L15" s="42">
        <v>50</v>
      </c>
      <c r="M15" s="45">
        <f>SUM('Receipts and Payments'!O26)</f>
        <v>130.88</v>
      </c>
      <c r="N15" s="42"/>
      <c r="O15" s="42">
        <v>35</v>
      </c>
      <c r="P15" s="42"/>
      <c r="Q15" s="42">
        <v>50</v>
      </c>
      <c r="R15" s="38"/>
      <c r="S15" s="38"/>
      <c r="T15" s="38"/>
    </row>
    <row r="16" spans="1:20" x14ac:dyDescent="0.25">
      <c r="B16" s="42"/>
      <c r="C16" s="42"/>
      <c r="D16" s="42"/>
      <c r="E16" s="38"/>
      <c r="F16" s="42"/>
      <c r="G16" s="38"/>
      <c r="H16" s="38" t="s">
        <v>58</v>
      </c>
      <c r="I16" s="38"/>
      <c r="J16" s="42">
        <v>200</v>
      </c>
      <c r="K16" s="42"/>
      <c r="L16" s="42">
        <v>200</v>
      </c>
      <c r="M16" s="45"/>
      <c r="N16" s="42"/>
      <c r="O16" s="42">
        <v>300</v>
      </c>
      <c r="P16" s="42"/>
      <c r="Q16" s="42">
        <v>300</v>
      </c>
      <c r="R16" s="38" t="s">
        <v>18</v>
      </c>
      <c r="S16" s="38"/>
      <c r="T16" s="38"/>
    </row>
    <row r="17" spans="2:20" x14ac:dyDescent="0.25">
      <c r="B17" s="42"/>
      <c r="C17" s="42"/>
      <c r="D17" s="42"/>
      <c r="E17" s="38"/>
      <c r="F17" s="42"/>
      <c r="G17" s="38"/>
      <c r="H17" s="38" t="s">
        <v>59</v>
      </c>
      <c r="I17" s="38"/>
      <c r="J17" s="42">
        <v>200</v>
      </c>
      <c r="K17" s="42"/>
      <c r="L17" s="42">
        <v>120</v>
      </c>
      <c r="M17" s="45"/>
      <c r="N17" s="42"/>
      <c r="O17" s="42">
        <v>120</v>
      </c>
      <c r="P17" s="42"/>
      <c r="Q17" s="42">
        <v>80</v>
      </c>
      <c r="R17" s="38"/>
      <c r="S17" s="38"/>
      <c r="T17" s="38"/>
    </row>
    <row r="18" spans="2:20" x14ac:dyDescent="0.25">
      <c r="B18" s="42"/>
      <c r="C18" s="42"/>
      <c r="D18" s="42"/>
      <c r="E18" s="38"/>
      <c r="F18" s="42"/>
      <c r="G18" s="38"/>
      <c r="H18" s="38" t="s">
        <v>60</v>
      </c>
      <c r="I18" s="38"/>
      <c r="J18" s="42">
        <v>50</v>
      </c>
      <c r="K18" s="42"/>
      <c r="L18" s="42">
        <v>85</v>
      </c>
      <c r="M18" s="45"/>
      <c r="N18" s="42"/>
      <c r="O18" s="42">
        <v>50</v>
      </c>
      <c r="P18" s="42"/>
      <c r="Q18" s="42">
        <v>50</v>
      </c>
    </row>
    <row r="19" spans="2:20" x14ac:dyDescent="0.25">
      <c r="B19" s="42"/>
      <c r="C19" s="42"/>
      <c r="D19" s="42"/>
      <c r="E19" s="38"/>
      <c r="F19" s="42"/>
      <c r="G19" s="38"/>
      <c r="H19" s="38" t="s">
        <v>61</v>
      </c>
      <c r="I19" s="38"/>
      <c r="J19" s="42">
        <v>200</v>
      </c>
      <c r="K19" s="42"/>
      <c r="L19" s="42">
        <v>200</v>
      </c>
      <c r="M19" s="45"/>
      <c r="N19" s="42"/>
      <c r="O19" s="42">
        <v>0</v>
      </c>
      <c r="P19" s="42"/>
      <c r="Q19" s="42"/>
    </row>
    <row r="20" spans="2:20" x14ac:dyDescent="0.25">
      <c r="B20" s="42"/>
      <c r="C20" s="42"/>
      <c r="D20" s="42"/>
      <c r="E20" s="38"/>
      <c r="F20" s="42"/>
      <c r="G20" s="38"/>
      <c r="H20" s="38" t="s">
        <v>62</v>
      </c>
      <c r="I20" s="38"/>
      <c r="J20" s="42">
        <v>250</v>
      </c>
      <c r="K20" s="42"/>
      <c r="L20" s="42">
        <v>100</v>
      </c>
      <c r="M20" s="45"/>
      <c r="N20" s="42"/>
      <c r="O20" s="42">
        <v>100</v>
      </c>
      <c r="P20" s="42"/>
      <c r="Q20" s="42">
        <v>75</v>
      </c>
    </row>
    <row r="21" spans="2:20" x14ac:dyDescent="0.25">
      <c r="B21" s="42"/>
      <c r="C21" s="42"/>
      <c r="D21" s="42"/>
      <c r="E21" s="38"/>
      <c r="F21" s="42"/>
      <c r="G21" s="38"/>
      <c r="H21" s="38" t="s">
        <v>63</v>
      </c>
      <c r="I21" s="38"/>
      <c r="J21" s="42">
        <v>200</v>
      </c>
      <c r="K21" s="42"/>
      <c r="L21" s="42"/>
      <c r="M21" s="45"/>
      <c r="N21" s="42"/>
      <c r="O21" s="42">
        <v>0</v>
      </c>
      <c r="P21" s="42"/>
      <c r="Q21" s="42"/>
    </row>
    <row r="22" spans="2:20" x14ac:dyDescent="0.25">
      <c r="B22" s="42">
        <v>27900</v>
      </c>
      <c r="C22" s="42"/>
      <c r="D22" s="42">
        <v>3040</v>
      </c>
      <c r="E22" s="42">
        <v>0</v>
      </c>
      <c r="F22" s="42">
        <v>3020</v>
      </c>
      <c r="G22" s="38"/>
      <c r="H22" s="38"/>
      <c r="I22" s="42" t="s">
        <v>34</v>
      </c>
      <c r="J22" s="39">
        <v>3062.6</v>
      </c>
      <c r="K22" s="42"/>
      <c r="L22" s="39">
        <f>SUM(L7:L21)</f>
        <v>3053</v>
      </c>
      <c r="M22" s="46">
        <f>SUM(M7:M21)</f>
        <v>1982.2199999999998</v>
      </c>
      <c r="N22" s="39">
        <v>0</v>
      </c>
      <c r="O22" s="39">
        <v>3014</v>
      </c>
      <c r="P22" s="39"/>
      <c r="Q22" s="39">
        <f>SUM(Q7:Q21)</f>
        <v>3000</v>
      </c>
    </row>
    <row r="23" spans="2:20" x14ac:dyDescent="0.25">
      <c r="M23" s="47"/>
    </row>
    <row r="24" spans="2:20" x14ac:dyDescent="0.25">
      <c r="B24" s="38"/>
      <c r="C24" s="38"/>
      <c r="D24" s="38"/>
      <c r="E24" s="38"/>
      <c r="F24" s="38"/>
      <c r="G24" s="38"/>
      <c r="H24" s="38" t="s">
        <v>64</v>
      </c>
      <c r="I24" s="38"/>
      <c r="J24" s="42">
        <v>24837.4</v>
      </c>
      <c r="K24" s="42"/>
      <c r="L24" s="42">
        <v>-13</v>
      </c>
      <c r="M24" s="42"/>
      <c r="N24" s="42">
        <v>0</v>
      </c>
      <c r="O24" s="42">
        <v>6</v>
      </c>
      <c r="P24" s="42"/>
      <c r="Q24" s="42"/>
    </row>
  </sheetData>
  <pageMargins left="0.7" right="0.7" top="0.75" bottom="0.75" header="0.3" footer="0.3"/>
  <pageSetup paperSize="9" scale="67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Receipts and Payments</vt:lpstr>
      <vt:lpstr>Bank Rec</vt:lpstr>
      <vt:lpstr>Budget Variance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coralie brannan</dc:creator>
  <cp:lastModifiedBy>janet coralie brannan</cp:lastModifiedBy>
  <cp:lastPrinted>2022-05-09T07:30:04Z</cp:lastPrinted>
  <dcterms:created xsi:type="dcterms:W3CDTF">2021-07-05T11:33:25Z</dcterms:created>
  <dcterms:modified xsi:type="dcterms:W3CDTF">2022-05-09T07:30:20Z</dcterms:modified>
</cp:coreProperties>
</file>